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11760" activeTab="0"/>
  </bookViews>
  <sheets>
    <sheet name="様式第１" sheetId="1" r:id="rId1"/>
    <sheet name="様式第１（１、２（(1)～(4)）" sheetId="2" r:id="rId2"/>
    <sheet name="様式第１（２(5)(6)、３(1)(2)））" sheetId="3" r:id="rId3"/>
    <sheet name="様式第１（３(3)）" sheetId="4" r:id="rId4"/>
  </sheets>
  <definedNames/>
  <calcPr fullCalcOnLoad="1"/>
</workbook>
</file>

<file path=xl/sharedStrings.xml><?xml version="1.0" encoding="utf-8"?>
<sst xmlns="http://schemas.openxmlformats.org/spreadsheetml/2006/main" count="113" uniqueCount="102">
  <si>
    <t>代表者</t>
  </si>
  <si>
    <t>職・氏名</t>
  </si>
  <si>
    <t>申　請　者</t>
  </si>
  <si>
    <t>住　　所</t>
  </si>
  <si>
    <t>名　　称</t>
  </si>
  <si>
    <t>電　　話</t>
  </si>
  <si>
    <t xml:space="preserve"> 新 分 野 進 出 事 業 計 画 書</t>
  </si>
  <si>
    <t>１　申請者</t>
  </si>
  <si>
    <t>住　　 所</t>
  </si>
  <si>
    <t>名　　 称</t>
  </si>
  <si>
    <t>代表者職名</t>
  </si>
  <si>
    <t>担当者名</t>
  </si>
  <si>
    <t>代表者氏名</t>
  </si>
  <si>
    <t>代表者生年月日</t>
  </si>
  <si>
    <t>電　　 話</t>
  </si>
  <si>
    <t>Ｆ Ａ Ｘ</t>
  </si>
  <si>
    <t>２　新分野進出計画</t>
  </si>
  <si>
    <t>(1)事業の目的</t>
  </si>
  <si>
    <t>(2)具体的な事業内容</t>
  </si>
  <si>
    <t>(3)事業実施により期待される効果</t>
  </si>
  <si>
    <t>(4)その他参考となる事項等</t>
  </si>
  <si>
    <t>経費区分</t>
  </si>
  <si>
    <t>謝　 金</t>
  </si>
  <si>
    <t>旅　 費</t>
  </si>
  <si>
    <t>庁　 費</t>
  </si>
  <si>
    <t>研究開発費</t>
  </si>
  <si>
    <t>委託費</t>
  </si>
  <si>
    <t>合　 計</t>
  </si>
  <si>
    <t>（注）次の算式を明記すること。</t>
  </si>
  <si>
    <t>(1)収　入</t>
  </si>
  <si>
    <t>区　　分</t>
  </si>
  <si>
    <t>金　　額（単位：円）</t>
  </si>
  <si>
    <t>自 己 資 金</t>
  </si>
  <si>
    <t>借  入  額</t>
  </si>
  <si>
    <t>そ  の  他</t>
  </si>
  <si>
    <t>合　　　計</t>
  </si>
  <si>
    <t>(2)支　出</t>
  </si>
  <si>
    <t>事業区分</t>
  </si>
  <si>
    <t>謝　金</t>
  </si>
  <si>
    <t>旅　費</t>
  </si>
  <si>
    <t>庁　費</t>
  </si>
  <si>
    <t>合　　計</t>
  </si>
  <si>
    <t>資金調達先</t>
  </si>
  <si>
    <t>事業に要する
全経費</t>
  </si>
  <si>
    <t>実現可能性調査</t>
  </si>
  <si>
    <t>（税抜）</t>
  </si>
  <si>
    <t>謝　　金</t>
  </si>
  <si>
    <t>小　　計</t>
  </si>
  <si>
    <t>旅　　費</t>
  </si>
  <si>
    <t>庁　　費</t>
  </si>
  <si>
    <t>委　託　費</t>
  </si>
  <si>
    <t>(3)実現可能性調査の積算明細</t>
  </si>
  <si>
    <r>
      <t>事業に要する全経費</t>
    </r>
    <r>
      <rPr>
        <sz val="9"/>
        <color indexed="8"/>
        <rFont val="ＭＳ Ｐ明朝"/>
        <family val="1"/>
      </rPr>
      <t>（税込）</t>
    </r>
  </si>
  <si>
    <t>事業に要する
全　経　費</t>
  </si>
  <si>
    <r>
      <t>①</t>
    </r>
    <r>
      <rPr>
        <sz val="7"/>
        <color indexed="8"/>
        <rFont val="ＭＳ Ｐ明朝"/>
        <family val="1"/>
      </rPr>
      <t xml:space="preserve">  </t>
    </r>
    <r>
      <rPr>
        <sz val="11"/>
        <color indexed="8"/>
        <rFont val="ＭＳ Ｐ明朝"/>
        <family val="1"/>
      </rPr>
      <t>進出予定の分野
②事業の背景（現状・課題）
③具体的な取組み内容と必要性等</t>
    </r>
  </si>
  <si>
    <t>耕運機レンタル２日
試験栽培用の植付け</t>
  </si>
  <si>
    <t>原材料費（試験栽培）
○、○の苗を５種類
１ａへの定植</t>
  </si>
  <si>
    <t>栽培に関する専門家
@100,000×５回</t>
  </si>
  <si>
    <t>農業○○会議受講料
@5,000×５名分</t>
  </si>
  <si>
    <t>○○野菜に関する
専門書購入費</t>
  </si>
  <si>
    <t>職員視察旅費
（１１月、１月）
・航空賃　3名分
　高知～福岡
　@36.000（往復分）
・JR　3名分
　福岡～宮崎
　@12,000（往復分）
・宿泊費
　@7,000×５名×５泊</t>
  </si>
  <si>
    <t>専門家旅費（２回）
・JR
　宮崎～高知
　@35,000（往復分）
・宿泊費
　＠7,000×5泊</t>
  </si>
  <si>
    <t>会場費（研修会）</t>
  </si>
  <si>
    <t>高知市布師田３９９２－2</t>
  </si>
  <si>
    <t>㈱産業振興建設</t>
  </si>
  <si>
    <t>代表取締役　　新分野　進　　　㊞</t>
  </si>
  <si>
    <t>０８８－８4５－６６００</t>
  </si>
  <si>
    <t>〒７８１－1501　高知市布師田3992-2</t>
  </si>
  <si>
    <t>株式会社産業振興建設</t>
  </si>
  <si>
    <t>代表取締役</t>
  </si>
  <si>
    <t>新分野　進</t>
  </si>
  <si>
    <t>S40年7月7日</t>
  </si>
  <si>
    <t>088-845-6600</t>
  </si>
  <si>
    <t>088-846-2556</t>
  </si>
  <si>
    <t>営業部　建設　太郎</t>
  </si>
  <si>
    <t>建設業から農業分野へ進出するための実現可能性調査</t>
  </si>
  <si>
    <t>様式第１1</t>
  </si>
  <si>
    <t>平成24度建設業経営革新支援事業費助成金（新分野進出枠）交付申請書</t>
  </si>
  <si>
    <t>　上記助成金の交付について、建設業経営革新支援事業費助成金交付要領第７条第1項の規定に基づき、申請企業の状況を示した別添書類を添付し、別紙の新分野進出計画書を添えて申請します。</t>
  </si>
  <si>
    <t>　　（添付書類）</t>
  </si>
  <si>
    <t>１　定款又は履歴事項全部証明書</t>
  </si>
  <si>
    <t>２　最近2期間の営業報告書又は事業報告書、貸借対照表、損益計算書</t>
  </si>
  <si>
    <t>　　（これらの書類がない場合にあっては、最近1年間の財務内容を含む事業内容の概要を記載</t>
  </si>
  <si>
    <t>　　した書類）</t>
  </si>
  <si>
    <t>３　県税の納税証明書（滞納がないことを証明するもの）</t>
  </si>
  <si>
    <t>(5)事業に要する全経費、助成対象経費及び助成金交付申請額（単位：円）</t>
  </si>
  <si>
    <t>助成対象経費</t>
  </si>
  <si>
    <t>助成金交付申請額</t>
  </si>
  <si>
    <t>助成金所要額 ― 消費税及び地方消費税に係る仕入控除制額等 ＝ 助成金申請額
　　　　　743,995円  ―　35,428円  ＝　708,567円</t>
  </si>
  <si>
    <t>　　平成24年4月1日　　～　　平成25年3月31日</t>
  </si>
  <si>
    <t>(6)助成事業完了予定期日</t>
  </si>
  <si>
    <t>３　助成事業の収支</t>
  </si>
  <si>
    <t>助成金申請額</t>
  </si>
  <si>
    <t>経費区分</t>
  </si>
  <si>
    <t>助成対象経費</t>
  </si>
  <si>
    <t>助成金申請額</t>
  </si>
  <si>
    <t>積算明細
（具体的記載のこと）</t>
  </si>
  <si>
    <t>（注）経費区分ごとに記載のこと</t>
  </si>
  <si>
    <t>様式第11（別紙）</t>
  </si>
  <si>
    <t>（左記の2/3）</t>
  </si>
  <si>
    <t>平成　　年　　月　　日　　</t>
  </si>
  <si>
    <t>　公益財団法人高知県産業振興センター理事長　　　　　　　　　　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</si>
</sst>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Ｐ明朝"/>
      <family val="1"/>
    </font>
    <font>
      <sz val="10.5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sz val="10.5"/>
      <color indexed="8"/>
      <name val="ＭＳ Ｐゴシック"/>
      <family val="3"/>
    </font>
    <font>
      <sz val="10.5"/>
      <color indexed="10"/>
      <name val="ＭＳ Ｐ明朝"/>
      <family val="1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  <font>
      <sz val="10.5"/>
      <color theme="1"/>
      <name val="ＭＳ Ｐゴシック"/>
      <family val="3"/>
    </font>
    <font>
      <sz val="10.5"/>
      <color rgb="FFFF0000"/>
      <name val="ＭＳ Ｐ明朝"/>
      <family val="1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80" fontId="50" fillId="0" borderId="14" xfId="0" applyNumberFormat="1" applyFont="1" applyBorder="1" applyAlignment="1">
      <alignment horizontal="right" vertical="center"/>
    </xf>
    <xf numFmtId="0" fontId="50" fillId="0" borderId="0" xfId="0" applyFont="1" applyAlignment="1">
      <alignment horizontal="justify" vertical="center"/>
    </xf>
    <xf numFmtId="0" fontId="50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indent="15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indent="15"/>
    </xf>
    <xf numFmtId="0" fontId="50" fillId="0" borderId="17" xfId="0" applyFont="1" applyBorder="1" applyAlignment="1">
      <alignment horizontal="justify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180" fontId="50" fillId="0" borderId="23" xfId="0" applyNumberFormat="1" applyFont="1" applyBorder="1" applyAlignment="1">
      <alignment horizontal="right" vertical="center" wrapText="1"/>
    </xf>
    <xf numFmtId="180" fontId="50" fillId="0" borderId="24" xfId="0" applyNumberFormat="1" applyFont="1" applyBorder="1" applyAlignment="1">
      <alignment horizontal="right" vertical="center" wrapText="1"/>
    </xf>
    <xf numFmtId="180" fontId="50" fillId="0" borderId="25" xfId="0" applyNumberFormat="1" applyFont="1" applyBorder="1" applyAlignment="1">
      <alignment horizontal="right" vertical="center" wrapText="1"/>
    </xf>
    <xf numFmtId="180" fontId="50" fillId="0" borderId="26" xfId="0" applyNumberFormat="1" applyFont="1" applyBorder="1" applyAlignment="1">
      <alignment horizontal="right" vertical="center" wrapText="1"/>
    </xf>
    <xf numFmtId="180" fontId="50" fillId="0" borderId="18" xfId="0" applyNumberFormat="1" applyFont="1" applyBorder="1" applyAlignment="1">
      <alignment horizontal="right" vertical="center" wrapText="1"/>
    </xf>
    <xf numFmtId="180" fontId="50" fillId="0" borderId="27" xfId="0" applyNumberFormat="1" applyFont="1" applyBorder="1" applyAlignment="1">
      <alignment horizontal="right" vertical="center" wrapText="1"/>
    </xf>
    <xf numFmtId="180" fontId="50" fillId="0" borderId="16" xfId="0" applyNumberFormat="1" applyFont="1" applyBorder="1" applyAlignment="1">
      <alignment horizontal="right" vertical="center" wrapText="1"/>
    </xf>
    <xf numFmtId="180" fontId="50" fillId="0" borderId="28" xfId="0" applyNumberFormat="1" applyFont="1" applyBorder="1" applyAlignment="1">
      <alignment horizontal="right" vertical="center" wrapText="1"/>
    </xf>
    <xf numFmtId="180" fontId="50" fillId="0" borderId="23" xfId="0" applyNumberFormat="1" applyFont="1" applyBorder="1" applyAlignment="1">
      <alignment horizontal="right" vertical="center"/>
    </xf>
    <xf numFmtId="180" fontId="50" fillId="0" borderId="25" xfId="0" applyNumberFormat="1" applyFont="1" applyBorder="1" applyAlignment="1">
      <alignment horizontal="right" vertical="center"/>
    </xf>
    <xf numFmtId="180" fontId="50" fillId="0" borderId="14" xfId="0" applyNumberFormat="1" applyFont="1" applyBorder="1" applyAlignment="1">
      <alignment horizontal="right" vertical="center" wrapText="1"/>
    </xf>
    <xf numFmtId="180" fontId="50" fillId="0" borderId="29" xfId="0" applyNumberFormat="1" applyFont="1" applyBorder="1" applyAlignment="1">
      <alignment horizontal="right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180" fontId="50" fillId="0" borderId="18" xfId="0" applyNumberFormat="1" applyFont="1" applyBorder="1" applyAlignment="1">
      <alignment horizontal="right" vertical="center"/>
    </xf>
    <xf numFmtId="180" fontId="50" fillId="0" borderId="25" xfId="0" applyNumberFormat="1" applyFont="1" applyBorder="1" applyAlignment="1">
      <alignment horizontal="left" vertical="center" wrapText="1"/>
    </xf>
    <xf numFmtId="180" fontId="50" fillId="0" borderId="23" xfId="0" applyNumberFormat="1" applyFont="1" applyBorder="1" applyAlignment="1">
      <alignment horizontal="left" vertical="center"/>
    </xf>
    <xf numFmtId="180" fontId="50" fillId="0" borderId="25" xfId="0" applyNumberFormat="1" applyFont="1" applyBorder="1" applyAlignment="1">
      <alignment horizontal="left" vertical="center"/>
    </xf>
    <xf numFmtId="180" fontId="55" fillId="0" borderId="23" xfId="0" applyNumberFormat="1" applyFont="1" applyBorder="1" applyAlignment="1">
      <alignment horizontal="left" vertical="center" wrapText="1"/>
    </xf>
    <xf numFmtId="180" fontId="55" fillId="0" borderId="25" xfId="0" applyNumberFormat="1" applyFont="1" applyBorder="1" applyAlignment="1">
      <alignment horizontal="left" vertical="center" wrapText="1"/>
    </xf>
    <xf numFmtId="0" fontId="55" fillId="0" borderId="18" xfId="0" applyFont="1" applyBorder="1" applyAlignment="1">
      <alignment horizontal="center" vertical="center" wrapText="1"/>
    </xf>
    <xf numFmtId="181" fontId="55" fillId="0" borderId="23" xfId="0" applyNumberFormat="1" applyFont="1" applyBorder="1" applyAlignment="1">
      <alignment horizontal="left" vertical="center" wrapText="1"/>
    </xf>
    <xf numFmtId="181" fontId="55" fillId="0" borderId="25" xfId="0" applyNumberFormat="1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7" fillId="0" borderId="0" xfId="0" applyFont="1" applyAlignment="1">
      <alignment horizontal="justify" vertical="center"/>
    </xf>
    <xf numFmtId="58" fontId="58" fillId="0" borderId="0" xfId="0" applyNumberFormat="1" applyFont="1" applyAlignment="1">
      <alignment horizontal="right"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0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Border="1" applyAlignment="1">
      <alignment horizontal="justify" vertical="center" wrapText="1"/>
    </xf>
    <xf numFmtId="0" fontId="56" fillId="0" borderId="35" xfId="0" applyFont="1" applyBorder="1" applyAlignment="1">
      <alignment horizontal="justify" vertical="center" wrapText="1"/>
    </xf>
    <xf numFmtId="0" fontId="56" fillId="0" borderId="36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left" vertical="center" wrapText="1"/>
    </xf>
    <xf numFmtId="0" fontId="56" fillId="0" borderId="38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0" fillId="0" borderId="30" xfId="0" applyFont="1" applyBorder="1" applyAlignment="1">
      <alignment horizontal="justify" vertical="top" wrapText="1"/>
    </xf>
    <xf numFmtId="0" fontId="50" fillId="0" borderId="23" xfId="0" applyFont="1" applyBorder="1" applyAlignment="1">
      <alignment horizontal="justify" vertical="top" wrapText="1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30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43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left" vertical="center" wrapText="1"/>
    </xf>
    <xf numFmtId="0" fontId="50" fillId="0" borderId="34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0" fillId="0" borderId="44" xfId="0" applyFont="1" applyBorder="1" applyAlignment="1">
      <alignment horizontal="left" vertical="top" wrapText="1"/>
    </xf>
    <xf numFmtId="0" fontId="50" fillId="0" borderId="45" xfId="0" applyFont="1" applyBorder="1" applyAlignment="1">
      <alignment horizontal="left" vertical="top" wrapText="1"/>
    </xf>
    <xf numFmtId="0" fontId="50" fillId="0" borderId="45" xfId="0" applyFont="1" applyBorder="1" applyAlignment="1">
      <alignment horizontal="left" vertical="top"/>
    </xf>
    <xf numFmtId="0" fontId="50" fillId="0" borderId="46" xfId="0" applyFont="1" applyBorder="1" applyAlignment="1">
      <alignment horizontal="left" vertical="top"/>
    </xf>
    <xf numFmtId="0" fontId="50" fillId="0" borderId="47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/>
    </xf>
    <xf numFmtId="0" fontId="50" fillId="0" borderId="48" xfId="0" applyFont="1" applyBorder="1" applyAlignment="1">
      <alignment horizontal="left" vertical="top"/>
    </xf>
    <xf numFmtId="0" fontId="50" fillId="0" borderId="49" xfId="0" applyFont="1" applyBorder="1" applyAlignment="1">
      <alignment horizontal="left" vertical="top" wrapText="1"/>
    </xf>
    <xf numFmtId="0" fontId="50" fillId="0" borderId="50" xfId="0" applyFont="1" applyBorder="1" applyAlignment="1">
      <alignment horizontal="left" vertical="top" wrapText="1"/>
    </xf>
    <xf numFmtId="0" fontId="50" fillId="0" borderId="50" xfId="0" applyFont="1" applyBorder="1" applyAlignment="1">
      <alignment horizontal="left" vertical="top"/>
    </xf>
    <xf numFmtId="0" fontId="50" fillId="0" borderId="51" xfId="0" applyFont="1" applyBorder="1" applyAlignment="1">
      <alignment horizontal="left" vertical="top"/>
    </xf>
    <xf numFmtId="0" fontId="6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0" fillId="0" borderId="50" xfId="0" applyFont="1" applyBorder="1" applyAlignment="1">
      <alignment horizontal="justify" vertical="center"/>
    </xf>
    <xf numFmtId="0" fontId="50" fillId="0" borderId="50" xfId="0" applyFont="1" applyBorder="1" applyAlignment="1">
      <alignment vertical="center"/>
    </xf>
    <xf numFmtId="0" fontId="50" fillId="0" borderId="52" xfId="0" applyFont="1" applyBorder="1" applyAlignment="1">
      <alignment horizontal="left" vertical="top" wrapText="1"/>
    </xf>
    <xf numFmtId="0" fontId="50" fillId="0" borderId="53" xfId="0" applyFont="1" applyBorder="1" applyAlignment="1">
      <alignment horizontal="left" vertical="top" wrapText="1"/>
    </xf>
    <xf numFmtId="0" fontId="50" fillId="0" borderId="53" xfId="0" applyFont="1" applyBorder="1" applyAlignment="1">
      <alignment horizontal="left" vertical="top"/>
    </xf>
    <xf numFmtId="0" fontId="50" fillId="0" borderId="54" xfId="0" applyFont="1" applyBorder="1" applyAlignment="1">
      <alignment horizontal="left" vertical="top"/>
    </xf>
    <xf numFmtId="0" fontId="50" fillId="0" borderId="47" xfId="0" applyFont="1" applyBorder="1" applyAlignment="1">
      <alignment horizontal="left" vertical="top"/>
    </xf>
    <xf numFmtId="0" fontId="50" fillId="0" borderId="55" xfId="0" applyFont="1" applyBorder="1" applyAlignment="1">
      <alignment horizontal="left" vertical="top"/>
    </xf>
    <xf numFmtId="0" fontId="50" fillId="0" borderId="56" xfId="0" applyFont="1" applyBorder="1" applyAlignment="1">
      <alignment horizontal="left" vertical="top"/>
    </xf>
    <xf numFmtId="0" fontId="50" fillId="0" borderId="57" xfId="0" applyFont="1" applyBorder="1" applyAlignment="1">
      <alignment horizontal="left" vertical="top"/>
    </xf>
    <xf numFmtId="180" fontId="50" fillId="0" borderId="14" xfId="0" applyNumberFormat="1" applyFont="1" applyBorder="1" applyAlignment="1">
      <alignment horizontal="right" vertical="center"/>
    </xf>
    <xf numFmtId="0" fontId="50" fillId="0" borderId="58" xfId="0" applyFont="1" applyBorder="1" applyAlignment="1">
      <alignment vertical="center"/>
    </xf>
    <xf numFmtId="0" fontId="50" fillId="0" borderId="59" xfId="0" applyFont="1" applyBorder="1" applyAlignment="1">
      <alignment horizontal="justify" vertical="center" wrapText="1"/>
    </xf>
    <xf numFmtId="0" fontId="50" fillId="0" borderId="60" xfId="0" applyFont="1" applyBorder="1" applyAlignment="1">
      <alignment horizontal="justify" vertical="center" wrapText="1"/>
    </xf>
    <xf numFmtId="0" fontId="50" fillId="0" borderId="61" xfId="0" applyFont="1" applyBorder="1" applyAlignment="1">
      <alignment vertical="center"/>
    </xf>
    <xf numFmtId="0" fontId="50" fillId="0" borderId="55" xfId="0" applyFont="1" applyBorder="1" applyAlignment="1">
      <alignment horizontal="justify" vertical="center" wrapText="1"/>
    </xf>
    <xf numFmtId="0" fontId="50" fillId="0" borderId="56" xfId="0" applyFont="1" applyBorder="1" applyAlignment="1">
      <alignment horizontal="justify" vertical="center" wrapText="1"/>
    </xf>
    <xf numFmtId="0" fontId="50" fillId="0" borderId="57" xfId="0" applyFont="1" applyBorder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180" fontId="50" fillId="0" borderId="62" xfId="0" applyNumberFormat="1" applyFont="1" applyBorder="1" applyAlignment="1">
      <alignment horizontal="right" vertical="center"/>
    </xf>
    <xf numFmtId="180" fontId="50" fillId="0" borderId="63" xfId="0" applyNumberFormat="1" applyFont="1" applyBorder="1" applyAlignment="1">
      <alignment horizontal="right" vertical="center"/>
    </xf>
    <xf numFmtId="180" fontId="50" fillId="0" borderId="25" xfId="0" applyNumberFormat="1" applyFont="1" applyBorder="1" applyAlignment="1">
      <alignment horizontal="right" vertical="center"/>
    </xf>
    <xf numFmtId="180" fontId="50" fillId="0" borderId="64" xfId="0" applyNumberFormat="1" applyFont="1" applyBorder="1" applyAlignment="1">
      <alignment horizontal="justify" vertical="top"/>
    </xf>
    <xf numFmtId="180" fontId="50" fillId="0" borderId="65" xfId="0" applyNumberFormat="1" applyFont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50" xfId="0" applyFont="1" applyBorder="1" applyAlignment="1">
      <alignment horizontal="justify" vertical="top" wrapText="1"/>
    </xf>
    <xf numFmtId="0" fontId="50" fillId="0" borderId="35" xfId="0" applyFont="1" applyBorder="1" applyAlignment="1">
      <alignment vertical="center"/>
    </xf>
    <xf numFmtId="180" fontId="50" fillId="0" borderId="23" xfId="0" applyNumberFormat="1" applyFont="1" applyBorder="1" applyAlignment="1">
      <alignment horizontal="right" vertical="center"/>
    </xf>
    <xf numFmtId="180" fontId="50" fillId="0" borderId="18" xfId="0" applyNumberFormat="1" applyFont="1" applyBorder="1" applyAlignment="1">
      <alignment horizontal="right" vertical="center"/>
    </xf>
    <xf numFmtId="0" fontId="50" fillId="0" borderId="27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64" xfId="0" applyFont="1" applyBorder="1" applyAlignment="1">
      <alignment vertical="center"/>
    </xf>
    <xf numFmtId="0" fontId="50" fillId="0" borderId="67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9" xfId="0" applyFont="1" applyBorder="1" applyAlignment="1">
      <alignment horizontal="justify" vertical="center" wrapText="1"/>
    </xf>
    <xf numFmtId="0" fontId="50" fillId="0" borderId="50" xfId="0" applyFont="1" applyBorder="1" applyAlignment="1">
      <alignment horizontal="justify" vertical="center" wrapText="1"/>
    </xf>
    <xf numFmtId="0" fontId="50" fillId="0" borderId="51" xfId="0" applyFont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9</xdr:row>
      <xdr:rowOff>123825</xdr:rowOff>
    </xdr:from>
    <xdr:to>
      <xdr:col>3</xdr:col>
      <xdr:colOff>476250</xdr:colOff>
      <xdr:row>12</xdr:row>
      <xdr:rowOff>161925</xdr:rowOff>
    </xdr:to>
    <xdr:sp>
      <xdr:nvSpPr>
        <xdr:cNvPr id="1" name="四角形吹き出し 1"/>
        <xdr:cNvSpPr>
          <a:spLocks/>
        </xdr:cNvSpPr>
      </xdr:nvSpPr>
      <xdr:spPr>
        <a:xfrm>
          <a:off x="200025" y="2085975"/>
          <a:ext cx="2105025" cy="1123950"/>
        </a:xfrm>
        <a:prstGeom prst="wedgeRectCallout">
          <a:avLst>
            <a:gd name="adj1" fmla="val 79972"/>
            <a:gd name="adj2" fmla="val 1080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記載例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代表者　○○　○○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代表取締役　○○　○○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12</xdr:row>
      <xdr:rowOff>114300</xdr:rowOff>
    </xdr:from>
    <xdr:to>
      <xdr:col>3</xdr:col>
      <xdr:colOff>1428750</xdr:colOff>
      <xdr:row>17</xdr:row>
      <xdr:rowOff>161925</xdr:rowOff>
    </xdr:to>
    <xdr:sp>
      <xdr:nvSpPr>
        <xdr:cNvPr id="1" name="四角形吹き出し 2"/>
        <xdr:cNvSpPr>
          <a:spLocks/>
        </xdr:cNvSpPr>
      </xdr:nvSpPr>
      <xdr:spPr>
        <a:xfrm>
          <a:off x="1285875" y="4552950"/>
          <a:ext cx="4086225" cy="942975"/>
        </a:xfrm>
        <a:prstGeom prst="wedgeRectCallout">
          <a:avLst>
            <a:gd name="adj1" fmla="val -54935"/>
            <a:gd name="adj2" fmla="val -2862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農業分野への進出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①休耕地を利用した柑橘類の栽培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②葉物野菜のハウス栽培</a:t>
          </a:r>
        </a:p>
      </xdr:txBody>
    </xdr:sp>
    <xdr:clientData/>
  </xdr:twoCellAnchor>
  <xdr:twoCellAnchor>
    <xdr:from>
      <xdr:col>0</xdr:col>
      <xdr:colOff>514350</xdr:colOff>
      <xdr:row>19</xdr:row>
      <xdr:rowOff>57150</xdr:rowOff>
    </xdr:from>
    <xdr:to>
      <xdr:col>3</xdr:col>
      <xdr:colOff>657225</xdr:colOff>
      <xdr:row>23</xdr:row>
      <xdr:rowOff>133350</xdr:rowOff>
    </xdr:to>
    <xdr:sp>
      <xdr:nvSpPr>
        <xdr:cNvPr id="2" name="四角形吹き出し 3"/>
        <xdr:cNvSpPr>
          <a:spLocks/>
        </xdr:cNvSpPr>
      </xdr:nvSpPr>
      <xdr:spPr>
        <a:xfrm>
          <a:off x="514350" y="5734050"/>
          <a:ext cx="4086225" cy="762000"/>
        </a:xfrm>
        <a:prstGeom prst="wedgeRectCallout">
          <a:avLst>
            <a:gd name="adj1" fmla="val -54407"/>
            <a:gd name="adj2" fmla="val -5153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公共工事の減少、他社との競合により建設工事の売上高が年々減少。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現状では、工事閑散期には従業員を休ませ、その間の賃金も出せず、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新規雇用もままならない状況にある。</a:t>
          </a:r>
        </a:p>
      </xdr:txBody>
    </xdr:sp>
    <xdr:clientData/>
  </xdr:twoCellAnchor>
  <xdr:twoCellAnchor>
    <xdr:from>
      <xdr:col>0</xdr:col>
      <xdr:colOff>609600</xdr:colOff>
      <xdr:row>26</xdr:row>
      <xdr:rowOff>66675</xdr:rowOff>
    </xdr:from>
    <xdr:to>
      <xdr:col>3</xdr:col>
      <xdr:colOff>1200150</xdr:colOff>
      <xdr:row>37</xdr:row>
      <xdr:rowOff>19050</xdr:rowOff>
    </xdr:to>
    <xdr:sp>
      <xdr:nvSpPr>
        <xdr:cNvPr id="3" name="四角形吹き出し 4"/>
        <xdr:cNvSpPr>
          <a:spLocks/>
        </xdr:cNvSpPr>
      </xdr:nvSpPr>
      <xdr:spPr>
        <a:xfrm>
          <a:off x="609600" y="6943725"/>
          <a:ext cx="4533900" cy="1838325"/>
        </a:xfrm>
        <a:prstGeom prst="wedgeRectCallout">
          <a:avLst>
            <a:gd name="adj1" fmla="val -54407"/>
            <a:gd name="adj2" fmla="val -5153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社員の働く場の確保と会社の経営を立て直す起爆剤とするため、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工事閑散期に、休耕地、ハウス及び弊社の経営資源（重機）を活用して、路地で柑橘類、ハウスで葉物野菜を栽培する。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休耕地は１ｈａほど利用（その内ハウスは</a:t>
          </a:r>
          <a:r>
            <a:rPr lang="en-US" cap="none" sz="1100" b="0" i="0" u="none" baseline="0">
              <a:solidFill>
                <a:srgbClr val="000000"/>
              </a:solidFill>
            </a:rPr>
            <a:t>20a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できる状況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・専門家を招聘し、栽培方法等について教示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・先進地への視察　　　・研修会等への参加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・農機具等をレンタルしての栽培試験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609600</xdr:colOff>
      <xdr:row>40</xdr:row>
      <xdr:rowOff>76200</xdr:rowOff>
    </xdr:from>
    <xdr:to>
      <xdr:col>3</xdr:col>
      <xdr:colOff>914400</xdr:colOff>
      <xdr:row>45</xdr:row>
      <xdr:rowOff>38100</xdr:rowOff>
    </xdr:to>
    <xdr:sp>
      <xdr:nvSpPr>
        <xdr:cNvPr id="4" name="四角形吹き出し 5"/>
        <xdr:cNvSpPr>
          <a:spLocks/>
        </xdr:cNvSpPr>
      </xdr:nvSpPr>
      <xdr:spPr>
        <a:xfrm>
          <a:off x="609600" y="9382125"/>
          <a:ext cx="4248150" cy="819150"/>
        </a:xfrm>
        <a:prstGeom prst="wedgeRectCallout">
          <a:avLst>
            <a:gd name="adj1" fmla="val -41013"/>
            <a:gd name="adj2" fmla="val -7374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工事閑散期に社員に働く場の提供ができるようになる。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また、農業進出が順調にいけば、工事売上げ以外の収益も上がり、雇用の確保、新規雇用が生まれ、会社の経営基盤の強化につながる。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G9" sqref="G9:I9"/>
    </sheetView>
  </sheetViews>
  <sheetFormatPr defaultColWidth="9.140625" defaultRowHeight="15"/>
  <cols>
    <col min="9" max="9" width="12.421875" style="0" customWidth="1"/>
    <col min="10" max="10" width="5.28125" style="0" customWidth="1"/>
  </cols>
  <sheetData>
    <row r="2" spans="1:9" ht="13.5">
      <c r="A2" s="59" t="s">
        <v>76</v>
      </c>
      <c r="B2" s="4"/>
      <c r="C2" s="4"/>
      <c r="D2" s="4"/>
      <c r="E2" s="4"/>
      <c r="F2" s="4"/>
      <c r="G2" s="4"/>
      <c r="H2" s="4"/>
      <c r="I2" s="4"/>
    </row>
    <row r="3" spans="1:9" ht="13.5">
      <c r="A3" s="60" t="s">
        <v>100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4"/>
      <c r="B4" s="15"/>
      <c r="C4" s="4"/>
      <c r="D4" s="4"/>
      <c r="E4" s="4"/>
      <c r="F4" s="4"/>
      <c r="G4" s="4"/>
      <c r="H4" s="4"/>
      <c r="I4" s="4"/>
    </row>
    <row r="5" spans="1:9" ht="13.5">
      <c r="A5" s="4" t="s">
        <v>101</v>
      </c>
      <c r="B5" s="15"/>
      <c r="C5" s="4"/>
      <c r="D5" s="4"/>
      <c r="E5" s="4"/>
      <c r="F5" s="4"/>
      <c r="G5" s="4"/>
      <c r="H5" s="4"/>
      <c r="I5" s="4"/>
    </row>
    <row r="6" spans="1:9" ht="13.5">
      <c r="A6" s="4"/>
      <c r="B6" s="15"/>
      <c r="C6" s="4"/>
      <c r="D6" s="4"/>
      <c r="E6" s="4"/>
      <c r="F6" s="4"/>
      <c r="G6" s="4"/>
      <c r="H6" s="4"/>
      <c r="I6" s="4"/>
    </row>
    <row r="7" spans="1:9" ht="13.5">
      <c r="A7" s="4"/>
      <c r="B7" s="15"/>
      <c r="C7" s="4"/>
      <c r="D7" s="4"/>
      <c r="E7" s="4"/>
      <c r="F7" s="4"/>
      <c r="G7" s="4"/>
      <c r="H7" s="4"/>
      <c r="I7" s="4"/>
    </row>
    <row r="8" spans="1:9" ht="13.5">
      <c r="A8" s="4"/>
      <c r="B8" s="16"/>
      <c r="C8" s="4"/>
      <c r="D8" s="4"/>
      <c r="E8" s="4"/>
      <c r="F8" s="17" t="s">
        <v>2</v>
      </c>
      <c r="G8" s="4"/>
      <c r="H8" s="4"/>
      <c r="I8" s="4"/>
    </row>
    <row r="9" spans="1:9" ht="45" customHeight="1">
      <c r="A9" s="4"/>
      <c r="B9" s="16"/>
      <c r="C9" s="4"/>
      <c r="D9" s="4"/>
      <c r="E9" s="4"/>
      <c r="F9" s="56" t="s">
        <v>3</v>
      </c>
      <c r="G9" s="67" t="s">
        <v>63</v>
      </c>
      <c r="H9" s="67"/>
      <c r="I9" s="67"/>
    </row>
    <row r="10" spans="1:9" ht="43.5" customHeight="1">
      <c r="A10" s="4"/>
      <c r="B10" s="16"/>
      <c r="C10" s="4"/>
      <c r="D10" s="4"/>
      <c r="E10" s="4"/>
      <c r="F10" s="56" t="s">
        <v>4</v>
      </c>
      <c r="G10" s="67" t="s">
        <v>64</v>
      </c>
      <c r="H10" s="67"/>
      <c r="I10" s="67"/>
    </row>
    <row r="11" spans="1:9" ht="21" customHeight="1">
      <c r="A11" s="4"/>
      <c r="B11" s="16"/>
      <c r="C11" s="4"/>
      <c r="D11" s="4"/>
      <c r="E11" s="4"/>
      <c r="F11" s="56" t="s">
        <v>0</v>
      </c>
      <c r="G11" s="62" t="s">
        <v>65</v>
      </c>
      <c r="H11" s="62"/>
      <c r="I11" s="62"/>
    </row>
    <row r="12" spans="1:9" ht="21" customHeight="1">
      <c r="A12" s="4"/>
      <c r="B12" s="16"/>
      <c r="C12" s="4"/>
      <c r="D12" s="4"/>
      <c r="E12" s="4"/>
      <c r="F12" s="57" t="s">
        <v>1</v>
      </c>
      <c r="G12" s="62"/>
      <c r="H12" s="62"/>
      <c r="I12" s="62"/>
    </row>
    <row r="13" spans="1:9" ht="36" customHeight="1">
      <c r="A13" s="4"/>
      <c r="B13" s="18"/>
      <c r="C13" s="4"/>
      <c r="D13" s="4"/>
      <c r="E13" s="4"/>
      <c r="F13" s="56" t="s">
        <v>5</v>
      </c>
      <c r="G13" s="67" t="s">
        <v>66</v>
      </c>
      <c r="H13" s="67"/>
      <c r="I13" s="67"/>
    </row>
    <row r="14" ht="13.5">
      <c r="B14" s="1"/>
    </row>
    <row r="15" ht="13.5">
      <c r="B15" s="1"/>
    </row>
    <row r="16" spans="1:9" ht="22.5" customHeight="1">
      <c r="A16" s="63" t="s">
        <v>77</v>
      </c>
      <c r="B16" s="64"/>
      <c r="C16" s="64"/>
      <c r="D16" s="64"/>
      <c r="E16" s="64"/>
      <c r="F16" s="64"/>
      <c r="G16" s="64"/>
      <c r="H16" s="64"/>
      <c r="I16" s="64"/>
    </row>
    <row r="17" ht="13.5">
      <c r="B17" s="2"/>
    </row>
    <row r="18" spans="1:9" ht="48.75" customHeight="1">
      <c r="A18" s="65" t="s">
        <v>78</v>
      </c>
      <c r="B18" s="66"/>
      <c r="C18" s="66"/>
      <c r="D18" s="66"/>
      <c r="E18" s="66"/>
      <c r="F18" s="66"/>
      <c r="G18" s="66"/>
      <c r="H18" s="66"/>
      <c r="I18" s="66"/>
    </row>
    <row r="20" spans="1:6" ht="13.5">
      <c r="A20" s="4" t="s">
        <v>79</v>
      </c>
      <c r="B20" s="4"/>
      <c r="C20" s="4"/>
      <c r="D20" s="4"/>
      <c r="E20" s="4"/>
      <c r="F20" s="4"/>
    </row>
    <row r="21" spans="1:6" ht="13.5">
      <c r="A21" s="4"/>
      <c r="B21" s="4" t="s">
        <v>80</v>
      </c>
      <c r="C21" s="4"/>
      <c r="D21" s="4"/>
      <c r="E21" s="4"/>
      <c r="F21" s="4"/>
    </row>
    <row r="22" spans="1:6" ht="13.5">
      <c r="A22" s="4"/>
      <c r="B22" s="4" t="s">
        <v>81</v>
      </c>
      <c r="C22" s="4"/>
      <c r="D22" s="4"/>
      <c r="E22" s="4"/>
      <c r="F22" s="4"/>
    </row>
    <row r="23" spans="1:9" ht="13.5">
      <c r="A23" s="4"/>
      <c r="B23" s="58" t="s">
        <v>82</v>
      </c>
      <c r="C23" s="58"/>
      <c r="D23" s="58"/>
      <c r="E23" s="58"/>
      <c r="F23" s="58"/>
      <c r="G23" s="3"/>
      <c r="H23" s="3"/>
      <c r="I23" s="3"/>
    </row>
    <row r="24" spans="1:6" ht="13.5">
      <c r="A24" s="4"/>
      <c r="B24" s="4" t="s">
        <v>83</v>
      </c>
      <c r="C24" s="4"/>
      <c r="D24" s="4"/>
      <c r="E24" s="4"/>
      <c r="F24" s="4"/>
    </row>
    <row r="25" spans="1:6" ht="13.5">
      <c r="A25" s="4"/>
      <c r="B25" s="4" t="s">
        <v>84</v>
      </c>
      <c r="C25" s="4"/>
      <c r="D25" s="4"/>
      <c r="E25" s="4"/>
      <c r="F25" s="4"/>
    </row>
    <row r="26" spans="1:6" ht="13.5">
      <c r="A26" s="4"/>
      <c r="B26" s="4"/>
      <c r="C26" s="4"/>
      <c r="D26" s="4"/>
      <c r="E26" s="4"/>
      <c r="F26" s="4"/>
    </row>
    <row r="27" spans="1:6" ht="13.5">
      <c r="A27" s="4"/>
      <c r="B27" s="4"/>
      <c r="C27" s="4"/>
      <c r="D27" s="4"/>
      <c r="E27" s="4"/>
      <c r="F27" s="4"/>
    </row>
    <row r="28" spans="1:6" ht="13.5">
      <c r="A28" s="4"/>
      <c r="B28" s="4"/>
      <c r="C28" s="4"/>
      <c r="D28" s="4"/>
      <c r="E28" s="4"/>
      <c r="F28" s="4"/>
    </row>
    <row r="29" spans="1:6" ht="13.5">
      <c r="A29" s="4"/>
      <c r="B29" s="4"/>
      <c r="C29" s="4"/>
      <c r="D29" s="4"/>
      <c r="E29" s="4"/>
      <c r="F29" s="4"/>
    </row>
    <row r="30" spans="1:6" ht="13.5">
      <c r="A30" s="4"/>
      <c r="B30" s="4"/>
      <c r="C30" s="4"/>
      <c r="D30" s="4"/>
      <c r="E30" s="4"/>
      <c r="F30" s="4"/>
    </row>
  </sheetData>
  <sheetProtection/>
  <mergeCells count="7">
    <mergeCell ref="A3:I3"/>
    <mergeCell ref="G11:I12"/>
    <mergeCell ref="A16:I16"/>
    <mergeCell ref="A18:I18"/>
    <mergeCell ref="G9:I9"/>
    <mergeCell ref="G10:I10"/>
    <mergeCell ref="G13:I13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4">
      <selection activeCell="A2" sqref="A2:D2"/>
    </sheetView>
  </sheetViews>
  <sheetFormatPr defaultColWidth="9.140625" defaultRowHeight="15"/>
  <cols>
    <col min="1" max="1" width="12.7109375" style="0" customWidth="1"/>
    <col min="2" max="2" width="34.00390625" style="0" customWidth="1"/>
    <col min="3" max="3" width="12.421875" style="0" customWidth="1"/>
    <col min="4" max="4" width="28.421875" style="0" customWidth="1"/>
  </cols>
  <sheetData>
    <row r="1" spans="1:9" ht="13.5">
      <c r="A1" s="65" t="s">
        <v>98</v>
      </c>
      <c r="B1" s="66"/>
      <c r="C1" s="66"/>
      <c r="D1" s="66"/>
      <c r="E1" s="3"/>
      <c r="F1" s="3"/>
      <c r="G1" s="3"/>
      <c r="H1" s="3"/>
      <c r="I1" s="3"/>
    </row>
    <row r="2" spans="1:9" ht="21.75" customHeight="1">
      <c r="A2" s="104" t="s">
        <v>6</v>
      </c>
      <c r="B2" s="105"/>
      <c r="C2" s="105"/>
      <c r="D2" s="105"/>
      <c r="E2" s="3"/>
      <c r="F2" s="3"/>
      <c r="G2" s="3"/>
      <c r="H2" s="3"/>
      <c r="I2" s="3"/>
    </row>
    <row r="3" spans="1:4" ht="28.5" customHeight="1" thickBot="1">
      <c r="A3" s="106" t="s">
        <v>7</v>
      </c>
      <c r="B3" s="107"/>
      <c r="C3" s="107"/>
      <c r="D3" s="107"/>
    </row>
    <row r="4" spans="1:4" ht="28.5" customHeight="1">
      <c r="A4" s="5" t="s">
        <v>8</v>
      </c>
      <c r="B4" s="68" t="s">
        <v>67</v>
      </c>
      <c r="C4" s="68"/>
      <c r="D4" s="69"/>
    </row>
    <row r="5" spans="1:4" ht="28.5" customHeight="1">
      <c r="A5" s="7" t="s">
        <v>9</v>
      </c>
      <c r="B5" s="70" t="s">
        <v>68</v>
      </c>
      <c r="C5" s="71"/>
      <c r="D5" s="72"/>
    </row>
    <row r="6" spans="1:4" ht="28.5" customHeight="1">
      <c r="A6" s="7" t="s">
        <v>10</v>
      </c>
      <c r="B6" s="53" t="s">
        <v>69</v>
      </c>
      <c r="C6" s="73" t="s">
        <v>11</v>
      </c>
      <c r="D6" s="74" t="s">
        <v>74</v>
      </c>
    </row>
    <row r="7" spans="1:4" ht="28.5" customHeight="1">
      <c r="A7" s="7" t="s">
        <v>12</v>
      </c>
      <c r="B7" s="53" t="s">
        <v>70</v>
      </c>
      <c r="C7" s="73"/>
      <c r="D7" s="74"/>
    </row>
    <row r="8" spans="1:4" ht="28.5" customHeight="1">
      <c r="A8" s="12" t="s">
        <v>13</v>
      </c>
      <c r="B8" s="53" t="s">
        <v>71</v>
      </c>
      <c r="C8" s="73"/>
      <c r="D8" s="74"/>
    </row>
    <row r="9" spans="1:4" ht="28.5" customHeight="1" thickBot="1">
      <c r="A9" s="11" t="s">
        <v>14</v>
      </c>
      <c r="B9" s="54" t="s">
        <v>72</v>
      </c>
      <c r="C9" s="13" t="s">
        <v>15</v>
      </c>
      <c r="D9" s="55" t="s">
        <v>73</v>
      </c>
    </row>
    <row r="10" spans="1:4" ht="11.25" customHeight="1">
      <c r="A10" s="10"/>
      <c r="B10" s="4"/>
      <c r="C10" s="4"/>
      <c r="D10" s="4"/>
    </row>
    <row r="11" spans="1:4" ht="28.5" customHeight="1" thickBot="1">
      <c r="A11" s="65" t="s">
        <v>16</v>
      </c>
      <c r="B11" s="66"/>
      <c r="C11" s="66"/>
      <c r="D11" s="66"/>
    </row>
    <row r="12" spans="1:4" ht="75" customHeight="1">
      <c r="A12" s="14" t="s">
        <v>17</v>
      </c>
      <c r="B12" s="75" t="s">
        <v>75</v>
      </c>
      <c r="C12" s="76"/>
      <c r="D12" s="77"/>
    </row>
    <row r="13" spans="1:4" ht="15.75" customHeight="1">
      <c r="A13" s="78" t="s">
        <v>18</v>
      </c>
      <c r="B13" s="79"/>
      <c r="C13" s="80"/>
      <c r="D13" s="81"/>
    </row>
    <row r="14" spans="1:4" ht="14.25" customHeight="1">
      <c r="A14" s="108" t="s">
        <v>54</v>
      </c>
      <c r="B14" s="109"/>
      <c r="C14" s="110"/>
      <c r="D14" s="111"/>
    </row>
    <row r="15" spans="1:4" ht="13.5">
      <c r="A15" s="112"/>
      <c r="B15" s="98"/>
      <c r="C15" s="98"/>
      <c r="D15" s="99"/>
    </row>
    <row r="16" spans="1:4" ht="13.5">
      <c r="A16" s="112"/>
      <c r="B16" s="98"/>
      <c r="C16" s="98"/>
      <c r="D16" s="99"/>
    </row>
    <row r="17" spans="1:4" ht="13.5">
      <c r="A17" s="112"/>
      <c r="B17" s="98"/>
      <c r="C17" s="98"/>
      <c r="D17" s="99"/>
    </row>
    <row r="18" spans="1:4" ht="13.5">
      <c r="A18" s="112"/>
      <c r="B18" s="98"/>
      <c r="C18" s="98"/>
      <c r="D18" s="99"/>
    </row>
    <row r="19" spans="1:4" ht="13.5" customHeight="1">
      <c r="A19" s="112"/>
      <c r="B19" s="98"/>
      <c r="C19" s="98"/>
      <c r="D19" s="99"/>
    </row>
    <row r="20" spans="1:4" ht="13.5">
      <c r="A20" s="112"/>
      <c r="B20" s="98"/>
      <c r="C20" s="98"/>
      <c r="D20" s="99"/>
    </row>
    <row r="21" spans="1:4" ht="13.5">
      <c r="A21" s="112"/>
      <c r="B21" s="98"/>
      <c r="C21" s="98"/>
      <c r="D21" s="99"/>
    </row>
    <row r="22" spans="1:4" ht="13.5">
      <c r="A22" s="112"/>
      <c r="B22" s="98"/>
      <c r="C22" s="98"/>
      <c r="D22" s="99"/>
    </row>
    <row r="23" spans="1:4" ht="13.5">
      <c r="A23" s="112"/>
      <c r="B23" s="98"/>
      <c r="C23" s="98"/>
      <c r="D23" s="99"/>
    </row>
    <row r="24" spans="1:4" ht="13.5">
      <c r="A24" s="112"/>
      <c r="B24" s="98"/>
      <c r="C24" s="98"/>
      <c r="D24" s="99"/>
    </row>
    <row r="25" spans="1:4" ht="13.5">
      <c r="A25" s="112"/>
      <c r="B25" s="98"/>
      <c r="C25" s="98"/>
      <c r="D25" s="99"/>
    </row>
    <row r="26" spans="1:4" ht="13.5">
      <c r="A26" s="112"/>
      <c r="B26" s="98"/>
      <c r="C26" s="98"/>
      <c r="D26" s="99"/>
    </row>
    <row r="27" spans="1:4" ht="13.5" customHeight="1">
      <c r="A27" s="112"/>
      <c r="B27" s="98"/>
      <c r="C27" s="98"/>
      <c r="D27" s="99"/>
    </row>
    <row r="28" spans="1:4" ht="13.5">
      <c r="A28" s="112"/>
      <c r="B28" s="98"/>
      <c r="C28" s="98"/>
      <c r="D28" s="99"/>
    </row>
    <row r="29" spans="1:4" ht="13.5">
      <c r="A29" s="112"/>
      <c r="B29" s="98"/>
      <c r="C29" s="98"/>
      <c r="D29" s="99"/>
    </row>
    <row r="30" spans="1:4" ht="13.5">
      <c r="A30" s="112"/>
      <c r="B30" s="98"/>
      <c r="C30" s="98"/>
      <c r="D30" s="99"/>
    </row>
    <row r="31" spans="1:4" ht="13.5">
      <c r="A31" s="112"/>
      <c r="B31" s="98"/>
      <c r="C31" s="98"/>
      <c r="D31" s="99"/>
    </row>
    <row r="32" spans="1:4" ht="13.5">
      <c r="A32" s="112"/>
      <c r="B32" s="98"/>
      <c r="C32" s="98"/>
      <c r="D32" s="99"/>
    </row>
    <row r="33" spans="1:4" ht="13.5">
      <c r="A33" s="112"/>
      <c r="B33" s="98"/>
      <c r="C33" s="98"/>
      <c r="D33" s="99"/>
    </row>
    <row r="34" spans="1:4" ht="13.5">
      <c r="A34" s="112"/>
      <c r="B34" s="98"/>
      <c r="C34" s="98"/>
      <c r="D34" s="99"/>
    </row>
    <row r="35" spans="1:4" ht="13.5">
      <c r="A35" s="112"/>
      <c r="B35" s="98"/>
      <c r="C35" s="98"/>
      <c r="D35" s="99"/>
    </row>
    <row r="36" spans="1:4" ht="13.5">
      <c r="A36" s="112"/>
      <c r="B36" s="98"/>
      <c r="C36" s="98"/>
      <c r="D36" s="99"/>
    </row>
    <row r="37" spans="1:4" ht="13.5">
      <c r="A37" s="112"/>
      <c r="B37" s="98"/>
      <c r="C37" s="98"/>
      <c r="D37" s="99"/>
    </row>
    <row r="38" spans="1:4" ht="13.5">
      <c r="A38" s="113"/>
      <c r="B38" s="114"/>
      <c r="C38" s="114"/>
      <c r="D38" s="115"/>
    </row>
    <row r="39" spans="1:4" ht="15.75" customHeight="1">
      <c r="A39" s="82" t="s">
        <v>19</v>
      </c>
      <c r="B39" s="83"/>
      <c r="C39" s="80"/>
      <c r="D39" s="81"/>
    </row>
    <row r="40" spans="1:4" ht="13.5">
      <c r="A40" s="84"/>
      <c r="B40" s="85"/>
      <c r="C40" s="86"/>
      <c r="D40" s="87"/>
    </row>
    <row r="41" spans="1:4" ht="13.5">
      <c r="A41" s="88"/>
      <c r="B41" s="89"/>
      <c r="C41" s="90"/>
      <c r="D41" s="91"/>
    </row>
    <row r="42" spans="1:4" ht="13.5">
      <c r="A42" s="88"/>
      <c r="B42" s="89"/>
      <c r="C42" s="90"/>
      <c r="D42" s="91"/>
    </row>
    <row r="43" spans="1:4" ht="13.5">
      <c r="A43" s="88"/>
      <c r="B43" s="89"/>
      <c r="C43" s="90"/>
      <c r="D43" s="91"/>
    </row>
    <row r="44" spans="1:4" ht="13.5">
      <c r="A44" s="88"/>
      <c r="B44" s="89"/>
      <c r="C44" s="90"/>
      <c r="D44" s="91"/>
    </row>
    <row r="45" spans="1:4" ht="13.5">
      <c r="A45" s="88"/>
      <c r="B45" s="89"/>
      <c r="C45" s="90"/>
      <c r="D45" s="91"/>
    </row>
    <row r="46" spans="1:4" ht="13.5">
      <c r="A46" s="88"/>
      <c r="B46" s="89"/>
      <c r="C46" s="90"/>
      <c r="D46" s="91"/>
    </row>
    <row r="47" spans="1:4" ht="18" customHeight="1">
      <c r="A47" s="92" t="s">
        <v>20</v>
      </c>
      <c r="B47" s="93"/>
      <c r="C47" s="94"/>
      <c r="D47" s="95"/>
    </row>
    <row r="48" spans="1:4" ht="18" customHeight="1">
      <c r="A48" s="96"/>
      <c r="B48" s="97"/>
      <c r="C48" s="98"/>
      <c r="D48" s="99"/>
    </row>
    <row r="49" spans="1:4" ht="18" customHeight="1" thickBot="1">
      <c r="A49" s="100"/>
      <c r="B49" s="101"/>
      <c r="C49" s="102"/>
      <c r="D49" s="103"/>
    </row>
  </sheetData>
  <sheetProtection/>
  <mergeCells count="14">
    <mergeCell ref="A39:D39"/>
    <mergeCell ref="A40:D46"/>
    <mergeCell ref="A47:D49"/>
    <mergeCell ref="A1:D1"/>
    <mergeCell ref="A11:D11"/>
    <mergeCell ref="A2:D2"/>
    <mergeCell ref="A3:D3"/>
    <mergeCell ref="A14:D38"/>
    <mergeCell ref="B4:D4"/>
    <mergeCell ref="B5:D5"/>
    <mergeCell ref="C6:C8"/>
    <mergeCell ref="D6:D8"/>
    <mergeCell ref="B12:D12"/>
    <mergeCell ref="A13:D13"/>
  </mergeCells>
  <printOptions/>
  <pageMargins left="0.91" right="0.7086614173228347" top="0.7480314960629921" bottom="0.7480314960629921" header="0.31496062992125984" footer="0.31496062992125984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80" zoomScaleNormal="80" zoomScalePageLayoutView="0" workbookViewId="0" topLeftCell="A1">
      <selection activeCell="H28" sqref="H28"/>
    </sheetView>
  </sheetViews>
  <sheetFormatPr defaultColWidth="9.140625" defaultRowHeight="15"/>
  <cols>
    <col min="1" max="1" width="18.7109375" style="0" customWidth="1"/>
    <col min="2" max="4" width="16.28125" style="0" customWidth="1"/>
    <col min="5" max="5" width="15.00390625" style="0" customWidth="1"/>
  </cols>
  <sheetData>
    <row r="1" spans="1:5" ht="15.75" customHeight="1" thickBot="1">
      <c r="A1" s="140" t="s">
        <v>85</v>
      </c>
      <c r="B1" s="140"/>
      <c r="C1" s="140"/>
      <c r="D1" s="140"/>
      <c r="E1" s="107"/>
    </row>
    <row r="2" spans="1:5" ht="28.5" customHeight="1">
      <c r="A2" s="5" t="s">
        <v>93</v>
      </c>
      <c r="B2" s="6" t="s">
        <v>43</v>
      </c>
      <c r="C2" s="6" t="s">
        <v>86</v>
      </c>
      <c r="D2" s="124" t="s">
        <v>87</v>
      </c>
      <c r="E2" s="141"/>
    </row>
    <row r="3" spans="1:5" ht="24" customHeight="1">
      <c r="A3" s="38" t="s">
        <v>22</v>
      </c>
      <c r="B3" s="34">
        <f aca="true" t="shared" si="0" ref="B3:D7">SUM(C26)</f>
        <v>500000</v>
      </c>
      <c r="C3" s="34">
        <f t="shared" si="0"/>
        <v>476190</v>
      </c>
      <c r="D3" s="142">
        <f t="shared" si="0"/>
        <v>317460</v>
      </c>
      <c r="E3" s="81"/>
    </row>
    <row r="4" spans="1:5" ht="24" customHeight="1">
      <c r="A4" s="39" t="s">
        <v>23</v>
      </c>
      <c r="B4" s="35">
        <f t="shared" si="0"/>
        <v>778000</v>
      </c>
      <c r="C4" s="35">
        <f t="shared" si="0"/>
        <v>740952</v>
      </c>
      <c r="D4" s="134">
        <f t="shared" si="0"/>
        <v>493967</v>
      </c>
      <c r="E4" s="128"/>
    </row>
    <row r="5" spans="1:5" ht="24" customHeight="1">
      <c r="A5" s="39" t="s">
        <v>24</v>
      </c>
      <c r="B5" s="35">
        <f t="shared" si="0"/>
        <v>140000</v>
      </c>
      <c r="C5" s="35">
        <f t="shared" si="0"/>
        <v>133332</v>
      </c>
      <c r="D5" s="134">
        <f t="shared" si="0"/>
        <v>88887</v>
      </c>
      <c r="E5" s="128"/>
    </row>
    <row r="6" spans="1:5" ht="24" customHeight="1">
      <c r="A6" s="39" t="s">
        <v>25</v>
      </c>
      <c r="B6" s="35">
        <f t="shared" si="0"/>
        <v>70000</v>
      </c>
      <c r="C6" s="35">
        <f t="shared" si="0"/>
        <v>66666</v>
      </c>
      <c r="D6" s="134">
        <f t="shared" si="0"/>
        <v>44444</v>
      </c>
      <c r="E6" s="128"/>
    </row>
    <row r="7" spans="1:5" ht="24" customHeight="1">
      <c r="A7" s="43" t="s">
        <v>26</v>
      </c>
      <c r="B7" s="44">
        <f t="shared" si="0"/>
        <v>0</v>
      </c>
      <c r="C7" s="44">
        <f t="shared" si="0"/>
        <v>0</v>
      </c>
      <c r="D7" s="143">
        <f t="shared" si="0"/>
        <v>0</v>
      </c>
      <c r="E7" s="144"/>
    </row>
    <row r="8" spans="1:5" ht="24" customHeight="1">
      <c r="A8" s="8" t="s">
        <v>27</v>
      </c>
      <c r="B8" s="9">
        <f>SUM(B3:B7)</f>
        <v>1488000</v>
      </c>
      <c r="C8" s="9">
        <f>SUM(C3:C7)</f>
        <v>1417140</v>
      </c>
      <c r="D8" s="116">
        <f>SUM(D3:E7)</f>
        <v>944758</v>
      </c>
      <c r="E8" s="117"/>
    </row>
    <row r="9" spans="1:5" ht="16.5" customHeight="1">
      <c r="A9" s="118" t="s">
        <v>28</v>
      </c>
      <c r="B9" s="119"/>
      <c r="C9" s="119"/>
      <c r="D9" s="119"/>
      <c r="E9" s="120"/>
    </row>
    <row r="10" spans="1:5" ht="40.5" customHeight="1">
      <c r="A10" s="121" t="s">
        <v>88</v>
      </c>
      <c r="B10" s="122"/>
      <c r="C10" s="122"/>
      <c r="D10" s="122"/>
      <c r="E10" s="123"/>
    </row>
    <row r="11" spans="1:5" ht="15.75" customHeight="1">
      <c r="A11" s="118" t="s">
        <v>90</v>
      </c>
      <c r="B11" s="119"/>
      <c r="C11" s="119"/>
      <c r="D11" s="119"/>
      <c r="E11" s="120"/>
    </row>
    <row r="12" spans="1:5" ht="27" customHeight="1" thickBot="1">
      <c r="A12" s="153" t="s">
        <v>89</v>
      </c>
      <c r="B12" s="154"/>
      <c r="C12" s="154"/>
      <c r="D12" s="154"/>
      <c r="E12" s="155"/>
    </row>
    <row r="13" spans="1:5" ht="22.5" customHeight="1">
      <c r="A13" s="10"/>
      <c r="B13" s="4"/>
      <c r="C13" s="4"/>
      <c r="D13" s="4"/>
      <c r="E13" s="4"/>
    </row>
    <row r="14" spans="1:5" ht="27.75" customHeight="1">
      <c r="A14" s="65" t="s">
        <v>91</v>
      </c>
      <c r="B14" s="66"/>
      <c r="C14" s="66"/>
      <c r="D14" s="66"/>
      <c r="E14" s="66"/>
    </row>
    <row r="15" spans="1:5" ht="15.75" customHeight="1" thickBot="1">
      <c r="A15" s="10" t="s">
        <v>29</v>
      </c>
      <c r="B15" s="4"/>
      <c r="C15" s="4"/>
      <c r="D15" s="4"/>
      <c r="E15" s="4"/>
    </row>
    <row r="16" spans="1:5" ht="28.5" customHeight="1">
      <c r="A16" s="5" t="s">
        <v>30</v>
      </c>
      <c r="B16" s="131" t="s">
        <v>31</v>
      </c>
      <c r="C16" s="131"/>
      <c r="D16" s="156" t="s">
        <v>42</v>
      </c>
      <c r="E16" s="141"/>
    </row>
    <row r="17" spans="1:5" ht="22.5" customHeight="1">
      <c r="A17" s="38" t="s">
        <v>92</v>
      </c>
      <c r="B17" s="132">
        <f>SUM(E31)</f>
        <v>944758</v>
      </c>
      <c r="C17" s="133"/>
      <c r="D17" s="80"/>
      <c r="E17" s="81"/>
    </row>
    <row r="18" spans="1:5" ht="22.5" customHeight="1">
      <c r="A18" s="39" t="s">
        <v>32</v>
      </c>
      <c r="B18" s="134">
        <f>B21-B17</f>
        <v>543242</v>
      </c>
      <c r="C18" s="134"/>
      <c r="D18" s="127"/>
      <c r="E18" s="128"/>
    </row>
    <row r="19" spans="1:5" ht="22.5" customHeight="1">
      <c r="A19" s="39" t="s">
        <v>33</v>
      </c>
      <c r="B19" s="134"/>
      <c r="C19" s="134"/>
      <c r="D19" s="127"/>
      <c r="E19" s="128"/>
    </row>
    <row r="20" spans="1:5" ht="22.5" customHeight="1">
      <c r="A20" s="40" t="s">
        <v>34</v>
      </c>
      <c r="B20" s="135"/>
      <c r="C20" s="135"/>
      <c r="D20" s="146"/>
      <c r="E20" s="147"/>
    </row>
    <row r="21" spans="1:5" ht="22.5" customHeight="1" thickBot="1">
      <c r="A21" s="11" t="s">
        <v>35</v>
      </c>
      <c r="B21" s="136">
        <f>SUM(C31)</f>
        <v>1488000</v>
      </c>
      <c r="C21" s="137"/>
      <c r="D21" s="148"/>
      <c r="E21" s="149"/>
    </row>
    <row r="22" spans="1:5" ht="13.5">
      <c r="A22" s="10"/>
      <c r="B22" s="4"/>
      <c r="C22" s="4"/>
      <c r="D22" s="4"/>
      <c r="E22" s="4"/>
    </row>
    <row r="23" spans="1:5" ht="14.25" thickBot="1">
      <c r="A23" s="10" t="s">
        <v>36</v>
      </c>
      <c r="B23" s="4"/>
      <c r="C23" s="4"/>
      <c r="D23" s="4"/>
      <c r="E23" s="4"/>
    </row>
    <row r="24" spans="1:5" ht="13.5">
      <c r="A24" s="145" t="s">
        <v>37</v>
      </c>
      <c r="B24" s="124" t="s">
        <v>21</v>
      </c>
      <c r="C24" s="125" t="s">
        <v>53</v>
      </c>
      <c r="D24" s="131" t="s">
        <v>94</v>
      </c>
      <c r="E24" s="151" t="s">
        <v>95</v>
      </c>
    </row>
    <row r="25" spans="1:5" ht="13.5">
      <c r="A25" s="138"/>
      <c r="B25" s="73"/>
      <c r="C25" s="126"/>
      <c r="D25" s="150"/>
      <c r="E25" s="152"/>
    </row>
    <row r="26" spans="1:5" ht="22.5" customHeight="1">
      <c r="A26" s="138" t="s">
        <v>44</v>
      </c>
      <c r="B26" s="41" t="s">
        <v>38</v>
      </c>
      <c r="C26" s="26">
        <f>SUM('様式第１（３(3)）'!B7)</f>
        <v>500000</v>
      </c>
      <c r="D26" s="26">
        <f>SUM('様式第１（３(3)）'!D7)</f>
        <v>476190</v>
      </c>
      <c r="E26" s="27">
        <f>SUM('様式第１（３(3)）'!E7)</f>
        <v>317460</v>
      </c>
    </row>
    <row r="27" spans="1:5" ht="22.5" customHeight="1">
      <c r="A27" s="139"/>
      <c r="B27" s="42" t="s">
        <v>39</v>
      </c>
      <c r="C27" s="28">
        <f>SUM('様式第１（３(3)）'!B11)</f>
        <v>778000</v>
      </c>
      <c r="D27" s="28">
        <f>SUM('様式第１（３(3)）'!D11)</f>
        <v>740952</v>
      </c>
      <c r="E27" s="29">
        <f>SUM('様式第１（３(3)）'!E11)</f>
        <v>493967</v>
      </c>
    </row>
    <row r="28" spans="1:5" ht="22.5" customHeight="1">
      <c r="A28" s="139"/>
      <c r="B28" s="42" t="s">
        <v>40</v>
      </c>
      <c r="C28" s="28">
        <f>SUM('様式第１（３(3)）'!B15)</f>
        <v>140000</v>
      </c>
      <c r="D28" s="28">
        <f>SUM('様式第１（３(3)）'!D15)</f>
        <v>133332</v>
      </c>
      <c r="E28" s="29">
        <f>SUM('様式第１（３(3)）'!E15)</f>
        <v>88887</v>
      </c>
    </row>
    <row r="29" spans="1:5" ht="22.5" customHeight="1">
      <c r="A29" s="139"/>
      <c r="B29" s="42" t="s">
        <v>25</v>
      </c>
      <c r="C29" s="28">
        <f>SUM('様式第１（３(3)）'!B19)</f>
        <v>70000</v>
      </c>
      <c r="D29" s="28">
        <f>SUM('様式第１（３(3)）'!D19)</f>
        <v>66666</v>
      </c>
      <c r="E29" s="29">
        <f>SUM('様式第１（３(3)）'!E19)</f>
        <v>44444</v>
      </c>
    </row>
    <row r="30" spans="1:5" ht="22.5" customHeight="1">
      <c r="A30" s="139"/>
      <c r="B30" s="20" t="s">
        <v>26</v>
      </c>
      <c r="C30" s="30">
        <v>0</v>
      </c>
      <c r="D30" s="30">
        <v>0</v>
      </c>
      <c r="E30" s="31">
        <v>0</v>
      </c>
    </row>
    <row r="31" spans="1:5" ht="22.5" customHeight="1" thickBot="1">
      <c r="A31" s="129" t="s">
        <v>41</v>
      </c>
      <c r="B31" s="130"/>
      <c r="C31" s="32">
        <f>SUM(C26:C30)</f>
        <v>1488000</v>
      </c>
      <c r="D31" s="32">
        <f>SUM(D26:D30)</f>
        <v>1417140</v>
      </c>
      <c r="E31" s="33">
        <f>SUM(E26:E30)</f>
        <v>944758</v>
      </c>
    </row>
  </sheetData>
  <sheetProtection/>
  <mergeCells count="32">
    <mergeCell ref="D7:E7"/>
    <mergeCell ref="A24:A25"/>
    <mergeCell ref="D20:E20"/>
    <mergeCell ref="D21:E21"/>
    <mergeCell ref="D24:D25"/>
    <mergeCell ref="E24:E25"/>
    <mergeCell ref="A12:E12"/>
    <mergeCell ref="A14:E14"/>
    <mergeCell ref="D16:E16"/>
    <mergeCell ref="D17:E17"/>
    <mergeCell ref="A1:E1"/>
    <mergeCell ref="D2:E2"/>
    <mergeCell ref="D3:E3"/>
    <mergeCell ref="D4:E4"/>
    <mergeCell ref="D5:E5"/>
    <mergeCell ref="D6:E6"/>
    <mergeCell ref="A31:B31"/>
    <mergeCell ref="B16:C16"/>
    <mergeCell ref="B17:C17"/>
    <mergeCell ref="B18:C18"/>
    <mergeCell ref="B19:C19"/>
    <mergeCell ref="B20:C20"/>
    <mergeCell ref="B21:C21"/>
    <mergeCell ref="A26:A30"/>
    <mergeCell ref="D8:E8"/>
    <mergeCell ref="A9:E9"/>
    <mergeCell ref="A10:E10"/>
    <mergeCell ref="A11:E11"/>
    <mergeCell ref="B24:B25"/>
    <mergeCell ref="C24:C25"/>
    <mergeCell ref="D18:E18"/>
    <mergeCell ref="D19:E19"/>
  </mergeCells>
  <printOptions/>
  <pageMargins left="0.89" right="0.7086614173228347" top="0.82" bottom="0.7480314960629921" header="0.31496062992125984" footer="0.31496062992125984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="85" zoomScaleNormal="85" zoomScalePageLayoutView="0" workbookViewId="0" topLeftCell="A1">
      <selection activeCell="E24" sqref="E24"/>
    </sheetView>
  </sheetViews>
  <sheetFormatPr defaultColWidth="9.140625" defaultRowHeight="15"/>
  <cols>
    <col min="1" max="1" width="15.00390625" style="0" customWidth="1"/>
    <col min="2" max="5" width="17.421875" style="0" customWidth="1"/>
  </cols>
  <sheetData>
    <row r="1" spans="1:5" ht="28.5" customHeight="1" thickBot="1">
      <c r="A1" s="157" t="s">
        <v>51</v>
      </c>
      <c r="B1" s="158"/>
      <c r="C1" s="158"/>
      <c r="D1" s="158"/>
      <c r="E1" s="158"/>
    </row>
    <row r="2" spans="1:5" ht="18" customHeight="1">
      <c r="A2" s="145" t="s">
        <v>21</v>
      </c>
      <c r="B2" s="124" t="s">
        <v>52</v>
      </c>
      <c r="C2" s="124" t="s">
        <v>96</v>
      </c>
      <c r="D2" s="21" t="s">
        <v>86</v>
      </c>
      <c r="E2" s="22" t="s">
        <v>92</v>
      </c>
    </row>
    <row r="3" spans="1:5" ht="18" customHeight="1">
      <c r="A3" s="138"/>
      <c r="B3" s="73"/>
      <c r="C3" s="73"/>
      <c r="D3" s="23" t="s">
        <v>45</v>
      </c>
      <c r="E3" s="24" t="s">
        <v>99</v>
      </c>
    </row>
    <row r="4" spans="1:5" ht="27.75" customHeight="1">
      <c r="A4" s="138" t="s">
        <v>46</v>
      </c>
      <c r="B4" s="26">
        <v>500000</v>
      </c>
      <c r="C4" s="48" t="s">
        <v>57</v>
      </c>
      <c r="D4" s="36">
        <f>INT(B4/1.05)</f>
        <v>476190</v>
      </c>
      <c r="E4" s="27">
        <f>INT(D4*2/3)</f>
        <v>317460</v>
      </c>
    </row>
    <row r="5" spans="1:5" ht="16.5" customHeight="1">
      <c r="A5" s="138"/>
      <c r="B5" s="28"/>
      <c r="C5" s="45"/>
      <c r="D5" s="28">
        <f>INT(B5/1.05)</f>
        <v>0</v>
      </c>
      <c r="E5" s="29">
        <f>INT(D5*2/3)</f>
        <v>0</v>
      </c>
    </row>
    <row r="6" spans="1:5" ht="16.5" customHeight="1">
      <c r="A6" s="138"/>
      <c r="B6" s="28"/>
      <c r="C6" s="45"/>
      <c r="D6" s="37">
        <f>INT(B6/1.05)</f>
        <v>0</v>
      </c>
      <c r="E6" s="29">
        <f>INT(D6*2/3)</f>
        <v>0</v>
      </c>
    </row>
    <row r="7" spans="1:5" ht="27.75" customHeight="1">
      <c r="A7" s="138"/>
      <c r="B7" s="30">
        <f>SUM(B4:B6)</f>
        <v>500000</v>
      </c>
      <c r="C7" s="20" t="s">
        <v>47</v>
      </c>
      <c r="D7" s="30">
        <f>SUM(D4:D6)</f>
        <v>476190</v>
      </c>
      <c r="E7" s="31">
        <f>SUM(E4:E6)</f>
        <v>317460</v>
      </c>
    </row>
    <row r="8" spans="1:5" ht="87.75" customHeight="1">
      <c r="A8" s="138" t="s">
        <v>48</v>
      </c>
      <c r="B8" s="26">
        <v>140000</v>
      </c>
      <c r="C8" s="48" t="s">
        <v>61</v>
      </c>
      <c r="D8" s="26">
        <f>INT(B8/1.05)</f>
        <v>133333</v>
      </c>
      <c r="E8" s="27">
        <f aca="true" t="shared" si="0" ref="E8:E14">INT(D8*2/3)</f>
        <v>88888</v>
      </c>
    </row>
    <row r="9" spans="1:5" ht="145.5" customHeight="1">
      <c r="A9" s="138"/>
      <c r="B9" s="28">
        <v>638000</v>
      </c>
      <c r="C9" s="49" t="s">
        <v>60</v>
      </c>
      <c r="D9" s="28">
        <f>INT(B9/1.05)</f>
        <v>607619</v>
      </c>
      <c r="E9" s="29">
        <f t="shared" si="0"/>
        <v>405079</v>
      </c>
    </row>
    <row r="10" spans="1:5" ht="16.5" customHeight="1">
      <c r="A10" s="138"/>
      <c r="B10" s="28"/>
      <c r="C10" s="49"/>
      <c r="D10" s="28">
        <f>INT(B10/1.05)</f>
        <v>0</v>
      </c>
      <c r="E10" s="29">
        <f t="shared" si="0"/>
        <v>0</v>
      </c>
    </row>
    <row r="11" spans="1:5" ht="27.75" customHeight="1">
      <c r="A11" s="138"/>
      <c r="B11" s="30">
        <f>SUM(B8:B10)</f>
        <v>778000</v>
      </c>
      <c r="C11" s="50" t="s">
        <v>47</v>
      </c>
      <c r="D11" s="30">
        <f>SUM(D8:D10)</f>
        <v>740952</v>
      </c>
      <c r="E11" s="31">
        <f>SUM(E8:E10)</f>
        <v>493967</v>
      </c>
    </row>
    <row r="12" spans="1:5" ht="36" customHeight="1">
      <c r="A12" s="138" t="s">
        <v>49</v>
      </c>
      <c r="B12" s="26">
        <v>25000</v>
      </c>
      <c r="C12" s="51" t="s">
        <v>58</v>
      </c>
      <c r="D12" s="26">
        <f>INT(B12/1.05)</f>
        <v>23809</v>
      </c>
      <c r="E12" s="27">
        <f t="shared" si="0"/>
        <v>15872</v>
      </c>
    </row>
    <row r="13" spans="1:5" ht="36.75" customHeight="1">
      <c r="A13" s="138"/>
      <c r="B13" s="28">
        <v>15000</v>
      </c>
      <c r="C13" s="52" t="s">
        <v>59</v>
      </c>
      <c r="D13" s="28">
        <f>INT(B13/1.05)</f>
        <v>14285</v>
      </c>
      <c r="E13" s="29">
        <f t="shared" si="0"/>
        <v>9523</v>
      </c>
    </row>
    <row r="14" spans="1:5" ht="27.75" customHeight="1">
      <c r="A14" s="138"/>
      <c r="B14" s="28">
        <v>100000</v>
      </c>
      <c r="C14" s="52" t="s">
        <v>62</v>
      </c>
      <c r="D14" s="28">
        <f>INT(B14/1.05)</f>
        <v>95238</v>
      </c>
      <c r="E14" s="29">
        <f t="shared" si="0"/>
        <v>63492</v>
      </c>
    </row>
    <row r="15" spans="1:5" ht="27.75" customHeight="1">
      <c r="A15" s="138"/>
      <c r="B15" s="30">
        <f>SUM(B12:B14)</f>
        <v>140000</v>
      </c>
      <c r="C15" s="50" t="s">
        <v>47</v>
      </c>
      <c r="D15" s="30">
        <f>SUM(D12:D14)</f>
        <v>133332</v>
      </c>
      <c r="E15" s="31">
        <f>SUM(E12:E14)</f>
        <v>88887</v>
      </c>
    </row>
    <row r="16" spans="1:5" ht="47.25" customHeight="1">
      <c r="A16" s="138" t="s">
        <v>25</v>
      </c>
      <c r="B16" s="26">
        <v>20000</v>
      </c>
      <c r="C16" s="48" t="s">
        <v>56</v>
      </c>
      <c r="D16" s="26">
        <f>INT(B16/1.05)</f>
        <v>19047</v>
      </c>
      <c r="E16" s="27">
        <f aca="true" t="shared" si="1" ref="E16:E22">INT(D16*2/3)</f>
        <v>12698</v>
      </c>
    </row>
    <row r="17" spans="1:5" ht="36.75" customHeight="1">
      <c r="A17" s="138"/>
      <c r="B17" s="28">
        <v>50000</v>
      </c>
      <c r="C17" s="49" t="s">
        <v>55</v>
      </c>
      <c r="D17" s="28">
        <f>INT(B17/1.05)</f>
        <v>47619</v>
      </c>
      <c r="E17" s="29">
        <f t="shared" si="1"/>
        <v>31746</v>
      </c>
    </row>
    <row r="18" spans="1:5" ht="27.75" customHeight="1">
      <c r="A18" s="138"/>
      <c r="B18" s="28"/>
      <c r="C18" s="47"/>
      <c r="D18" s="28">
        <f>INT(B18/1.05)</f>
        <v>0</v>
      </c>
      <c r="E18" s="29">
        <f t="shared" si="1"/>
        <v>0</v>
      </c>
    </row>
    <row r="19" spans="1:5" ht="27.75" customHeight="1">
      <c r="A19" s="138"/>
      <c r="B19" s="30">
        <f>SUM(B16:B18)</f>
        <v>70000</v>
      </c>
      <c r="C19" s="25" t="s">
        <v>47</v>
      </c>
      <c r="D19" s="30">
        <f>SUM(D16:D18)</f>
        <v>66666</v>
      </c>
      <c r="E19" s="31">
        <f>SUM(E16:E18)</f>
        <v>44444</v>
      </c>
    </row>
    <row r="20" spans="1:5" ht="16.5" customHeight="1">
      <c r="A20" s="138" t="s">
        <v>50</v>
      </c>
      <c r="B20" s="26"/>
      <c r="C20" s="46"/>
      <c r="D20" s="26">
        <f>INT(B20/1.05)</f>
        <v>0</v>
      </c>
      <c r="E20" s="27">
        <f t="shared" si="1"/>
        <v>0</v>
      </c>
    </row>
    <row r="21" spans="1:5" ht="16.5" customHeight="1">
      <c r="A21" s="138"/>
      <c r="B21" s="28"/>
      <c r="C21" s="47"/>
      <c r="D21" s="28">
        <f>INT(B21/1.05)</f>
        <v>0</v>
      </c>
      <c r="E21" s="29">
        <f t="shared" si="1"/>
        <v>0</v>
      </c>
    </row>
    <row r="22" spans="1:5" ht="16.5" customHeight="1">
      <c r="A22" s="138"/>
      <c r="B22" s="28"/>
      <c r="C22" s="47"/>
      <c r="D22" s="28">
        <f>INT(B22/1.05)</f>
        <v>0</v>
      </c>
      <c r="E22" s="29">
        <f t="shared" si="1"/>
        <v>0</v>
      </c>
    </row>
    <row r="23" spans="1:5" ht="16.5" customHeight="1">
      <c r="A23" s="138"/>
      <c r="B23" s="30">
        <f>SUM(B20:B22)</f>
        <v>0</v>
      </c>
      <c r="C23" s="20" t="s">
        <v>47</v>
      </c>
      <c r="D23" s="30">
        <f>SUM(D20:D22)</f>
        <v>0</v>
      </c>
      <c r="E23" s="31">
        <f>SUM(E20:E22)</f>
        <v>0</v>
      </c>
    </row>
    <row r="24" spans="1:5" ht="27.75" customHeight="1" thickBot="1">
      <c r="A24" s="11" t="s">
        <v>41</v>
      </c>
      <c r="B24" s="32">
        <f>SUM(B23,B19,B15,B11,B7)</f>
        <v>1488000</v>
      </c>
      <c r="C24" s="19"/>
      <c r="D24" s="32">
        <f>SUM(D23,D19,D15,D11,D7)</f>
        <v>1417140</v>
      </c>
      <c r="E24" s="33">
        <f>SUM(E23,E19,E15,E11,E7)</f>
        <v>944758</v>
      </c>
    </row>
    <row r="25" ht="13.5">
      <c r="A25" t="s">
        <v>97</v>
      </c>
    </row>
  </sheetData>
  <sheetProtection/>
  <mergeCells count="9">
    <mergeCell ref="A16:A19"/>
    <mergeCell ref="A20:A23"/>
    <mergeCell ref="A1:E1"/>
    <mergeCell ref="A2:A3"/>
    <mergeCell ref="B2:B3"/>
    <mergeCell ref="C2:C3"/>
    <mergeCell ref="A4:A7"/>
    <mergeCell ref="A8:A11"/>
    <mergeCell ref="A12:A15"/>
  </mergeCells>
  <printOptions/>
  <pageMargins left="0.92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COE01</dc:creator>
  <cp:keywords/>
  <dc:description/>
  <cp:lastModifiedBy>Owner</cp:lastModifiedBy>
  <cp:lastPrinted>2012-02-10T02:39:59Z</cp:lastPrinted>
  <dcterms:created xsi:type="dcterms:W3CDTF">2011-06-07T04:53:56Z</dcterms:created>
  <dcterms:modified xsi:type="dcterms:W3CDTF">2012-04-13T09:36:11Z</dcterms:modified>
  <cp:category/>
  <cp:version/>
  <cp:contentType/>
  <cp:contentStatus/>
</cp:coreProperties>
</file>